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95" activeTab="0"/>
  </bookViews>
  <sheets>
    <sheet name="Záradék" sheetId="1" r:id="rId1"/>
    <sheet name="Fejezet összesítő" sheetId="2" r:id="rId2"/>
    <sheet name="01  vízellátás - csatornázás" sheetId="3" r:id="rId3"/>
    <sheet name="02  fűtés" sheetId="4" r:id="rId4"/>
  </sheets>
  <definedNames/>
  <calcPr fullCalcOnLoad="1"/>
</workbook>
</file>

<file path=xl/sharedStrings.xml><?xml version="1.0" encoding="utf-8"?>
<sst xmlns="http://schemas.openxmlformats.org/spreadsheetml/2006/main" count="79" uniqueCount="59">
  <si>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</si>
  <si>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</si>
  <si>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</si>
  <si>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</si>
  <si>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</si>
  <si>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</si>
  <si>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</si>
  <si>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</si>
  <si>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</si>
  <si>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81 Épületgépészeti csővezeték szerelése</t>
  </si>
  <si>
    <t>81-000-1.1.1</t>
  </si>
  <si>
    <t xml:space="preserve">m      </t>
  </si>
  <si>
    <t>Csővezetékek bontása, horganyzott, műanyag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</si>
  <si>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</si>
  <si>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</si>
  <si>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81-000-1.5.2</t>
  </si>
  <si>
    <t>Csővezetékek bontása, ragasztott vagy gumigyűrűs tömítésű PVC csővezeték esetén, DN 65 - 100 között</t>
  </si>
  <si>
    <t>81-000-1.6</t>
  </si>
  <si>
    <t xml:space="preserve">db     </t>
  </si>
  <si>
    <t>Csővezetékek bontása, vízvezeték elzárás és nyitás, javítási munkák előtt és után</t>
  </si>
  <si>
    <t>Fejezet összesen:</t>
  </si>
  <si>
    <t>01  vízellátás - csatornázás</t>
  </si>
  <si>
    <t>71 Elektromosenergia-ellátás, villanyszerelés</t>
  </si>
  <si>
    <t>71-012-2.2-0910066</t>
  </si>
  <si>
    <t>Villamos háztartási készülékek elhelyezése, előre elkészített tartószerkezetre: radiátor STIEBEL CNS 150 S</t>
  </si>
  <si>
    <t>71-012-2.6-0430524</t>
  </si>
  <si>
    <t>Villamos háztartási készülékek elhelyezése, előre elkészített tartószerkezetre: hőtárolós kályha STIEBEL ETS 300</t>
  </si>
  <si>
    <t>71-012-2.6-0430525</t>
  </si>
  <si>
    <t>Villamos háztartási készülékek elhelyezése, előre elkészített tartószerkezetre: STIEBEL ETS 200 elektromos hőtárolos kályha</t>
  </si>
  <si>
    <t>02  fűtés</t>
  </si>
  <si>
    <t>Fejezetek megnevezése</t>
  </si>
  <si>
    <t>Anyag összege</t>
  </si>
  <si>
    <t>Díj összege</t>
  </si>
  <si>
    <t>Összesen:</t>
  </si>
  <si>
    <t>FZH Kft.</t>
  </si>
  <si>
    <t xml:space="preserve">Név :                                  </t>
  </si>
  <si>
    <t xml:space="preserve">                                       </t>
  </si>
  <si>
    <t xml:space="preserve">DMH bővítés                            </t>
  </si>
  <si>
    <t xml:space="preserve">Cím :                                  </t>
  </si>
  <si>
    <t xml:space="preserve"> Kelt:      20.. év...........hó...nap </t>
  </si>
  <si>
    <t xml:space="preserve">2000 Szentendre Péter Pál u 6/b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</si>
  <si>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</si>
  <si>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</si>
  <si>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</si>
  <si>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</si>
  <si>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</si>
  <si>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gépészeti szerelési munkák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</si>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</sst>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righ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0" fontId="40" fillId="0" borderId="12" xfId="0" applyFont="1" applyBorder="1" applyAlignment="1">
      <alignment horizontal="center" vertical="top"/>
    </xf>
    <xf numFmtId="10" fontId="40" fillId="0" borderId="11" xfId="0" applyNumberFormat="1" applyFont="1" applyBorder="1" applyAlignment="1">
      <alignment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1" xfId="0" applyFont="1" applyBorder="1" applyAlignment="1">
      <alignment horizontal="righ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ht="15.75">
      <c r="A1" s="16" t="s">
        <v>34</v>
      </c>
      <c r="B1" s="17"/>
      <c r="C1" s="17"/>
      <c r="D1" s="17"/>
    </row>
    <row r="2" spans="1:4" s="19" customFormat="1" ht="15.75">
      <c r="A2" s="18"/>
      <c r="B2" s="17"/>
      <c r="C2" s="17"/>
      <c r="D2" s="17"/>
    </row>
    <row r="3" spans="1:4" ht="15.75">
      <c r="A3" s="16"/>
      <c r="B3" s="17"/>
      <c r="C3" s="17"/>
      <c r="D3" s="17"/>
    </row>
    <row r="4" spans="1:4" ht="15.75">
      <c r="A4" s="16"/>
      <c r="B4" s="17"/>
      <c r="C4" s="17"/>
      <c r="D4" s="17"/>
    </row>
    <row r="5" spans="1:4" ht="15.75">
      <c r="A5" s="16"/>
      <c r="B5" s="17"/>
      <c r="C5" s="17"/>
      <c r="D5" s="17"/>
    </row>
    <row r="6" spans="1:4" ht="15.75">
      <c r="A6" s="16"/>
      <c r="B6" s="17"/>
      <c r="C6" s="17"/>
      <c r="D6" s="17"/>
    </row>
    <row r="7" spans="1:4" ht="15.75">
      <c r="A7" s="16"/>
      <c r="B7" s="17"/>
      <c r="C7" s="17"/>
      <c r="D7" s="17"/>
    </row>
    <row r="9" spans="1:3" ht="15.75">
      <c r="A9" s="12" t="s">
        <v>35</v>
      </c>
      <c r="C9" s="12" t="s">
        <v>36</v>
      </c>
    </row>
    <row r="10" spans="1:3" ht="15.75">
      <c r="A10" s="12" t="s">
        <v>37</v>
      </c>
      <c r="C10" s="12" t="s">
        <v>36</v>
      </c>
    </row>
    <row r="11" spans="1:3" ht="15.75">
      <c r="A11" s="12" t="s">
        <v>38</v>
      </c>
      <c r="C11" s="12" t="s">
        <v>39</v>
      </c>
    </row>
    <row r="12" spans="1:3" ht="15.75">
      <c r="A12" s="12" t="s">
        <v>40</v>
      </c>
      <c r="C12" s="12" t="s">
        <v>41</v>
      </c>
    </row>
    <row r="13" spans="1:3" ht="15.75">
      <c r="A13" s="12" t="s">
        <v>36</v>
      </c>
      <c r="C13" s="12" t="s">
        <v>42</v>
      </c>
    </row>
    <row r="14" spans="1:3" ht="15.75">
      <c r="A14" s="12" t="s">
        <v>36</v>
      </c>
      <c r="C14" s="12" t="s">
        <v>43</v>
      </c>
    </row>
    <row r="15" spans="1:3" ht="15.75">
      <c r="A15" s="12" t="s">
        <v>44</v>
      </c>
      <c r="C15" s="12" t="s">
        <v>45</v>
      </c>
    </row>
    <row r="16" ht="15.75">
      <c r="A16" s="12" t="s">
        <v>46</v>
      </c>
    </row>
    <row r="17" ht="15.75">
      <c r="A17" s="12" t="s">
        <v>47</v>
      </c>
    </row>
    <row r="18" ht="15.75">
      <c r="A18" s="12" t="s">
        <v>47</v>
      </c>
    </row>
    <row r="19" ht="15.75">
      <c r="A19" s="12" t="s">
        <v>48</v>
      </c>
    </row>
    <row r="20" ht="15.75">
      <c r="A20" s="12" t="s">
        <v>47</v>
      </c>
    </row>
    <row r="22" spans="1:4" ht="15.75">
      <c r="A22" s="26" t="s">
        <v>49</v>
      </c>
      <c r="B22" s="27"/>
      <c r="C22" s="27"/>
      <c r="D22" s="27"/>
    </row>
    <row r="23" spans="1:4" ht="15.75">
      <c r="A23" s="20" t="s">
        <v>50</v>
      </c>
      <c r="B23" s="20"/>
      <c r="C23" s="28" t="s">
        <v>51</v>
      </c>
      <c r="D23" s="28" t="s">
        <v>52</v>
      </c>
    </row>
    <row r="24" spans="1:4" ht="15.75">
      <c r="A24" s="20" t="s">
        <v>53</v>
      </c>
      <c r="B24" s="20"/>
      <c r="C24" s="20">
        <f>ROUND(SUM('Fejezet összesítő'!B2:B3),0)</f>
        <v>552716</v>
      </c>
      <c r="D24" s="20">
        <f>ROUND(SUM('Fejezet összesítő'!C2:C3),0)</f>
        <v>85041</v>
      </c>
    </row>
    <row r="25" spans="1:4" ht="15.75">
      <c r="A25" s="20" t="s">
        <v>54</v>
      </c>
      <c r="B25" s="20"/>
      <c r="C25" s="20">
        <f>ROUND(C24,0)</f>
        <v>552716</v>
      </c>
      <c r="D25" s="20">
        <f>ROUND(D24,0)</f>
        <v>85041</v>
      </c>
    </row>
    <row r="26" spans="1:4" ht="15.75">
      <c r="A26" s="12" t="s">
        <v>55</v>
      </c>
      <c r="C26" s="21">
        <f>ROUND(C25+D25,0)</f>
        <v>637757</v>
      </c>
      <c r="D26" s="21"/>
    </row>
    <row r="27" spans="1:4" ht="15.75">
      <c r="A27" s="20" t="s">
        <v>56</v>
      </c>
      <c r="B27" s="22">
        <v>0.27</v>
      </c>
      <c r="C27" s="23">
        <f>ROUND(C26*B27,0)</f>
        <v>172194</v>
      </c>
      <c r="D27" s="23"/>
    </row>
    <row r="28" spans="1:4" ht="15.75">
      <c r="A28" s="20" t="s">
        <v>57</v>
      </c>
      <c r="B28" s="20"/>
      <c r="C28" s="24">
        <f>ROUND(C26+C27,0)</f>
        <v>809951</v>
      </c>
      <c r="D28" s="24"/>
    </row>
    <row r="32" spans="2:3" ht="15.75">
      <c r="B32" s="21" t="s">
        <v>58</v>
      </c>
      <c r="C32" s="21"/>
    </row>
    <row r="34" ht="15.75">
      <c r="A34" s="25"/>
    </row>
    <row r="35" ht="15.75">
      <c r="A35" s="25"/>
    </row>
    <row r="36" ht="15.75">
      <c r="A36" s="25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30</v>
      </c>
      <c r="B1" s="15" t="s">
        <v>31</v>
      </c>
      <c r="C1" s="15" t="s">
        <v>32</v>
      </c>
    </row>
    <row r="2" spans="1:3" ht="63">
      <c r="A2" s="13" t="s">
        <v>21</v>
      </c>
      <c r="B2" s="13">
        <f>'01  vízellátás - csatornázás'!H7</f>
        <v>0</v>
      </c>
      <c r="C2" s="13">
        <f>'01  vízellátás - csatornázás'!I7</f>
        <v>76377</v>
      </c>
    </row>
    <row r="3" spans="1:3" ht="15.75">
      <c r="A3" s="13" t="s">
        <v>29</v>
      </c>
      <c r="B3" s="13">
        <f>'02  fűtés'!H6</f>
        <v>552716</v>
      </c>
      <c r="C3" s="13">
        <f>'02  fűtés'!I6</f>
        <v>8664</v>
      </c>
    </row>
    <row r="4" spans="1:3" s="14" customFormat="1" ht="15.75">
      <c r="A4" s="14" t="s">
        <v>33</v>
      </c>
      <c r="B4" s="14">
        <f>ROUND(SUM(B2:B3),0)</f>
        <v>552716</v>
      </c>
      <c r="C4" s="14">
        <f>ROUND(SUM(C2:C3),0)</f>
        <v>85041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51">
      <c r="A3" s="9">
        <v>1</v>
      </c>
      <c r="B3" s="1" t="s">
        <v>10</v>
      </c>
      <c r="C3" s="4" t="s">
        <v>12</v>
      </c>
      <c r="D3" s="7">
        <v>60</v>
      </c>
      <c r="E3" s="1" t="s">
        <v>11</v>
      </c>
      <c r="F3" s="7">
        <v>0</v>
      </c>
      <c r="G3" s="7">
        <v>713</v>
      </c>
      <c r="H3" s="7">
        <f>ROUND(D3*F3,0)</f>
        <v>0</v>
      </c>
      <c r="I3" s="7">
        <f>ROUND(D3*G3,0)</f>
        <v>42780</v>
      </c>
    </row>
    <row r="4" spans="1:9" ht="38.25">
      <c r="A4" s="9">
        <v>2</v>
      </c>
      <c r="B4" s="1" t="s">
        <v>13</v>
      </c>
      <c r="C4" s="4" t="s">
        <v>14</v>
      </c>
      <c r="D4" s="7">
        <v>30</v>
      </c>
      <c r="E4" s="1" t="s">
        <v>11</v>
      </c>
      <c r="F4" s="7">
        <v>0</v>
      </c>
      <c r="G4" s="7">
        <v>599</v>
      </c>
      <c r="H4" s="7">
        <f>ROUND(D4*F4,0)</f>
        <v>0</v>
      </c>
      <c r="I4" s="7">
        <f>ROUND(D4*G4,0)</f>
        <v>17970</v>
      </c>
    </row>
    <row r="5" spans="1:9" ht="38.25">
      <c r="A5" s="9">
        <v>3</v>
      </c>
      <c r="B5" s="1" t="s">
        <v>15</v>
      </c>
      <c r="C5" s="4" t="s">
        <v>16</v>
      </c>
      <c r="D5" s="7">
        <v>18</v>
      </c>
      <c r="E5" s="1" t="s">
        <v>11</v>
      </c>
      <c r="F5" s="7">
        <v>0</v>
      </c>
      <c r="G5" s="7">
        <v>827</v>
      </c>
      <c r="H5" s="7">
        <f>ROUND(D5*F5,0)</f>
        <v>0</v>
      </c>
      <c r="I5" s="7">
        <f>ROUND(D5*G5,0)</f>
        <v>14886</v>
      </c>
    </row>
    <row r="6" spans="1:9" ht="25.5">
      <c r="A6" s="9">
        <v>4</v>
      </c>
      <c r="B6" s="1" t="s">
        <v>17</v>
      </c>
      <c r="C6" s="4" t="s">
        <v>19</v>
      </c>
      <c r="D6" s="7">
        <v>1</v>
      </c>
      <c r="E6" s="1" t="s">
        <v>18</v>
      </c>
      <c r="F6" s="7">
        <v>0</v>
      </c>
      <c r="G6" s="7">
        <v>741</v>
      </c>
      <c r="H6" s="7">
        <f>ROUND(D6*F6,0)</f>
        <v>0</v>
      </c>
      <c r="I6" s="7">
        <f>ROUND(D6*G6,0)</f>
        <v>741</v>
      </c>
    </row>
    <row r="7" spans="1:9" s="11" customFormat="1" ht="12.75">
      <c r="A7" s="8"/>
      <c r="B7" s="5"/>
      <c r="C7" s="5" t="s">
        <v>20</v>
      </c>
      <c r="D7" s="6"/>
      <c r="E7" s="5"/>
      <c r="F7" s="6"/>
      <c r="G7" s="6"/>
      <c r="H7" s="6">
        <f>ROUND(SUM(H2:H6),0)</f>
        <v>0</v>
      </c>
      <c r="I7" s="6">
        <f>ROUND(SUM(I2:I6),0)</f>
        <v>76377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01 vízellátás - csatornázás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22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23</v>
      </c>
      <c r="C3" s="4" t="s">
        <v>24</v>
      </c>
      <c r="D3" s="7">
        <v>1</v>
      </c>
      <c r="E3" s="1" t="s">
        <v>18</v>
      </c>
      <c r="F3" s="7">
        <v>7416</v>
      </c>
      <c r="G3" s="7">
        <v>2166</v>
      </c>
      <c r="H3" s="7">
        <f>ROUND(D3*F3,0)</f>
        <v>7416</v>
      </c>
      <c r="I3" s="7">
        <f>ROUND(D3*G3,0)</f>
        <v>2166</v>
      </c>
    </row>
    <row r="4" spans="1:9" ht="38.25">
      <c r="A4" s="9">
        <v>2</v>
      </c>
      <c r="B4" s="1" t="s">
        <v>25</v>
      </c>
      <c r="C4" s="4" t="s">
        <v>26</v>
      </c>
      <c r="D4" s="7">
        <v>1</v>
      </c>
      <c r="E4" s="1" t="s">
        <v>18</v>
      </c>
      <c r="F4" s="7">
        <v>194500</v>
      </c>
      <c r="G4" s="7">
        <v>2166</v>
      </c>
      <c r="H4" s="7">
        <f>ROUND(D4*F4,0)</f>
        <v>194500</v>
      </c>
      <c r="I4" s="7">
        <f>ROUND(D4*G4,0)</f>
        <v>2166</v>
      </c>
    </row>
    <row r="5" spans="1:9" ht="38.25">
      <c r="A5" s="9">
        <v>3</v>
      </c>
      <c r="B5" s="1" t="s">
        <v>27</v>
      </c>
      <c r="C5" s="4" t="s">
        <v>28</v>
      </c>
      <c r="D5" s="7">
        <v>2</v>
      </c>
      <c r="E5" s="1" t="s">
        <v>18</v>
      </c>
      <c r="F5" s="7">
        <v>175400</v>
      </c>
      <c r="G5" s="7">
        <v>2166</v>
      </c>
      <c r="H5" s="7">
        <f>ROUND(D5*F5,0)</f>
        <v>350800</v>
      </c>
      <c r="I5" s="7">
        <f>ROUND(D5*G5,0)</f>
        <v>4332</v>
      </c>
    </row>
    <row r="6" spans="1:9" s="11" customFormat="1" ht="12.75">
      <c r="A6" s="8"/>
      <c r="B6" s="5"/>
      <c r="C6" s="5" t="s">
        <v>20</v>
      </c>
      <c r="D6" s="6"/>
      <c r="E6" s="5"/>
      <c r="F6" s="6"/>
      <c r="G6" s="6"/>
      <c r="H6" s="6">
        <f>ROUND(SUM(H2:H5),0)</f>
        <v>552716</v>
      </c>
      <c r="I6" s="6">
        <f>ROUND(SUM(I2:I5),0)</f>
        <v>8664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02 fűtés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</dc:creator>
  <cp:keywords/>
  <dc:description/>
  <cp:lastModifiedBy>FOK</cp:lastModifiedBy>
  <dcterms:created xsi:type="dcterms:W3CDTF">2017-08-04T14:55:15Z</dcterms:created>
  <dcterms:modified xsi:type="dcterms:W3CDTF">2017-08-04T14:55:18Z</dcterms:modified>
  <cp:category/>
  <cp:version/>
  <cp:contentType/>
  <cp:contentStatus/>
</cp:coreProperties>
</file>